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<sst xmlns="http://schemas.openxmlformats.org/spreadsheetml/2006/main" count="667" uniqueCount="491">
  <si>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</si>
  <si>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</si>
  <si>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</si>
  <si>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</si>
  <si>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</si>
  <si>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</si>
  <si>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</si>
  <si>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</si>
  <si>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</si>
  <si>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</si>
  <si>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</si>
  <si>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</si>
  <si>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</si>
  <si>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</si>
  <si>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</si>
  <si>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</si>
  <si>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</si>
  <si>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</si>
  <si>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</si>
  <si>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</si>
  <si>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</si>
  <si>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</si>
  <si>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</si>
  <si>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</si>
  <si>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</si>
  <si>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</si>
  <si>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</si>
  <si>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</si>
  <si>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</si>
  <si>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</si>
  <si>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</si>
  <si>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</si>
  <si>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</si>
  <si>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</si>
  <si>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</si>
  <si>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</si>
  <si>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</si>
  <si>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</si>
  <si>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</si>
  <si>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</si>
  <si>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</si>
  <si>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</si>
  <si>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</si>
  <si>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</si>
  <si>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</si>
  <si>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</si>
  <si>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</si>
  <si>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</si>
  <si>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</si>
  <si>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</si>
  <si>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</si>
  <si>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</si>
  <si>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</si>
  <si>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</si>
  <si>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</si>
  <si>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</si>
  <si>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</si>
  <si>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</si>
  <si>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</si>
  <si>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</si>
  <si>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</si>
  <si>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</si>
  <si>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</si>
  <si>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</si>
  <si>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</si>
  <si>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</si>
  <si>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</si>
  <si>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</si>
  <si>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</si>
  <si>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</si>
  <si>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</si>
  <si>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</si>
  <si>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</si>
  <si>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</si>
  <si>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</si>
  <si>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</si>
  <si>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</si>
  <si>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</si>
  <si>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</si>
  <si>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</si>
  <si>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</si>
  <si>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</si>
  <si>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</si>
  <si>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</si>
  <si>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</si>
  <si>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</si>
  <si>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</si>
  <si>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</si>
  <si>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</si>
  <si>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</si>
  <si>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</si>
  <si>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</si>
  <si>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</si>
  <si>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</si>
  <si>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</si>
  <si>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</si>
  <si>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</si>
  <si>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</si>
  <si>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</si>
  <si>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</si>
  <si>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</si>
  <si>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</si>
  <si>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</si>
  <si>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</si>
  <si>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</si>
  <si>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</si>
  <si>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</si>
  <si>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</si>
  <si>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</si>
  <si>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</si>
  <si>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</si>
  <si>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</si>
  <si>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</si>
  <si>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</si>
  <si>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</si>
  <si>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</si>
  <si>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</si>
  <si>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</si>
  <si>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</si>
  <si>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</si>
  <si>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</si>
  <si>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</si>
  <si>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</si>
  <si>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</si>
  <si>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</si>
  <si>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</si>
  <si>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</si>
  <si>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</si>
  <si>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</si>
  <si>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</si>
  <si>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</si>
  <si>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</si>
  <si>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</si>
  <si>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</si>
  <si>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</si>
  <si>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</si>
  <si>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</si>
  <si>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</si>
  <si>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</si>
  <si>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</si>
  <si>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</si>
  <si>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</si>
  <si>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</si>
  <si>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</si>
  <si>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</si>
  <si>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</si>
  <si>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</si>
  <si>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</si>
  <si>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</si>
  <si>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</si>
  <si>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</si>
  <si>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</si>
  <si>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</si>
  <si>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</si>
  <si>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</si>
  <si>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</si>
  <si>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</si>
  <si>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</si>
  <si>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</si>
  <si>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</si>
  <si>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</si>
  <si>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</si>
  <si>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</si>
  <si>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</si>
  <si>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</si>
  <si>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</si>
  <si>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</si>
  <si>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</si>
  <si>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</si>
  <si>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</si>
  <si>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</si>
  <si>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</si>
  <si>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</si>
  <si>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</si>
  <si>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</si>
  <si>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</si>
  <si>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</si>
  <si>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</si>
  <si>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</si>
  <si>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</si>
  <si>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</si>
  <si>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</si>
  <si>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</si>
  <si>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</si>
  <si>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</si>
  <si>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</si>
  <si>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</si>
  <si>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</si>
  <si>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</si>
  <si>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</si>
  <si>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</si>
  <si>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</si>
  <si>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</si>
  <si>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</si>
  <si>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</si>
  <si>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</si>
  <si>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</si>
  <si>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</si>
  <si>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</si>
  <si>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</si>
  <si>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</si>
  <si>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</si>
  <si>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</si>
  <si>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</si>
  <si>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</si>
  <si>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</si>
  <si>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</si>
  <si>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</si>
  <si>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</si>
  <si>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</si>
  <si>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</si>
  <si>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</si>
  <si>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</si>
  <si>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</si>
  <si>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</si>
  <si>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</si>
  <si>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</si>
  <si>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</si>
  <si>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</si>
  <si>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</si>
  <si>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</si>
  <si>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</si>
  <si>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</si>
  <si>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</si>
  <si>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</si>
  <si>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</si>
  <si>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</si>
  <si>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</si>
  <si>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</si>
  <si>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</si>
  <si>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</si>
  <si>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</si>
  <si>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</si>
  <si>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</si>
  <si>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</si>
  <si>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</si>
  <si>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</si>
  <si>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</si>
  <si>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</si>
  <si>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</si>
  <si>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</si>
  <si>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</si>
  <si>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</si>
  <si>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</si>
  <si>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</si>
  <si>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</si>
  <si>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</si>
  <si>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</si>
  <si>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</si>
  <si>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</si>
  <si>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</si>
  <si>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</si>
  <si>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</si>
  <si>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</si>
  <si>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</si>
  <si>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</si>
  <si>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</si>
  <si>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</si>
  <si>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</si>
  <si>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</si>
  <si>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</si>
  <si>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</si>
  <si>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</si>
  <si>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</si>
  <si>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</si>
  <si>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</si>
  <si>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</si>
  <si>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</si>
  <si>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</si>
  <si>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</si>
  <si>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</si>
  <si>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</si>
  <si>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</si>
  <si>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</si>
  <si>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</si>
  <si>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</si>
  <si>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</si>
  <si>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</si>
  <si>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</si>
  <si>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</si>
  <si>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</si>
  <si>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</si>
  <si>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</si>
  <si>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</si>
  <si>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</si>
  <si>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</si>
  <si>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</si>
  <si>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</si>
  <si>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</si>
  <si>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</si>
  <si>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</si>
  <si>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</si>
  <si>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</si>
  <si>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</si>
  <si>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</si>
  <si>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</si>
  <si>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</si>
  <si>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</si>
  <si>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</si>
  <si>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</si>
  <si>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</si>
  <si>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</si>
  <si>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</si>
  <si>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</si>
  <si>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</si>
  <si>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</si>
  <si>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</si>
  <si>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</si>
  <si>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</si>
  <si>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</si>
  <si>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</si>
  <si>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011 108 07150 01 0000 110</t>
  </si>
  <si>
    <t>011 113 02995 05 0011 130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</si>
  <si>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управления строительства и архитектуры администрации Пучежского муниципального района)</t>
  </si>
  <si>
    <t>330 113 02995 05 0030 130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</si>
  <si>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 администрации Пучежского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</si>
  <si>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</si>
  <si>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</si>
  <si>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</si>
  <si>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</si>
  <si>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</si>
  <si>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</si>
  <si>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</si>
  <si>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</si>
  <si>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</si>
  <si>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</si>
  <si>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</si>
  <si>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</si>
  <si>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</si>
  <si>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</si>
  <si>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</si>
  <si>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</si>
  <si>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</si>
  <si>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</si>
  <si>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</si>
  <si>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</si>
  <si>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</si>
  <si>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</si>
  <si>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</si>
  <si>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</si>
  <si>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</si>
  <si>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</si>
  <si>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</si>
  <si>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</si>
  <si>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</si>
  <si>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</si>
  <si>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</si>
  <si>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</si>
  <si>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</si>
  <si>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</si>
  <si>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</si>
  <si>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</si>
  <si>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</si>
  <si>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</si>
  <si>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</si>
  <si>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</si>
  <si>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</si>
  <si>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</si>
  <si>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</si>
  <si>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</si>
  <si>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</si>
  <si>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</si>
  <si>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</si>
  <si>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</si>
  <si>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</si>
  <si>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</si>
  <si>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</si>
  <si>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</si>
  <si>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</si>
  <si>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</si>
  <si>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</si>
  <si>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</si>
  <si>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</si>
  <si>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</si>
  <si>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</si>
  <si>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</si>
  <si>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</si>
  <si>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</si>
  <si>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</si>
  <si>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</si>
  <si>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</si>
  <si>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</si>
  <si>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</si>
  <si>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</si>
  <si>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</si>
  <si>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</si>
  <si>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</si>
  <si>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</si>
  <si>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</si>
  <si>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</si>
  <si>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</si>
  <si>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</si>
  <si>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</si>
  <si>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</si>
  <si>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</si>
  <si>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</si>
  <si>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</si>
  <si>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</si>
  <si>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</si>
  <si>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</si>
  <si>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</si>
  <si>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</si>
  <si>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</si>
  <si>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</si>
  <si>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</si>
  <si>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</si>
  <si>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</si>
  <si>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</si>
  <si>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</si>
  <si>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</si>
  <si>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</si>
  <si>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</si>
  <si>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</si>
  <si>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</si>
  <si>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</si>
  <si>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</si>
  <si>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</si>
  <si>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</si>
  <si>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</si>
  <si>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</si>
  <si>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</si>
  <si>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</si>
  <si>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</si>
  <si>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</si>
  <si>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</si>
  <si>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</si>
  <si>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</si>
  <si>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</si>
  <si>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</si>
  <si>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</si>
  <si>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</si>
  <si>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</si>
  <si>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</si>
  <si>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</si>
  <si>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</si>
  <si>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</si>
  <si>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</si>
  <si>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</si>
  <si>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</si>
  <si>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</si>
  <si>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</si>
  <si>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</si>
  <si>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</si>
  <si>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</si>
  <si>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</si>
  <si>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</si>
  <si>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</si>
  <si>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</si>
  <si>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</si>
  <si>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</si>
  <si>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</si>
  <si>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</si>
  <si>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</si>
  <si>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</si>
  <si>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</si>
  <si>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</si>
  <si>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</si>
  <si>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</si>
  <si>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</si>
  <si>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</si>
  <si>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</si>
  <si>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</si>
  <si>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</si>
  <si>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</si>
  <si>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</si>
  <si>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</si>
  <si>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</si>
  <si>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</si>
  <si>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</si>
  <si>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</si>
  <si>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</si>
  <si>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</si>
  <si>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</si>
  <si>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</si>
  <si>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</si>
  <si>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</si>
  <si>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</si>
  <si>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</si>
  <si>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</si>
  <si>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</si>
  <si>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</si>
  <si>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</si>
  <si>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</si>
  <si>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</si>
  <si>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</si>
  <si>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</si>
  <si>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</si>
  <si>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</si>
  <si>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</si>
  <si>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 xml:space="preserve">  Приложение № 1                                                                             к Решению Совета Пучежского муниципального района     от  29.11.2021 № 53</t>
  </si>
  <si>
    <t>от    29.11.2021 № 53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</si>
</sst>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75" zoomScaleNormal="75" zoomScaleSheetLayoutView="77" zoomScalePageLayoutView="0" workbookViewId="0" topLeftCell="C2">
      <selection activeCell="J4" sqref="J4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3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39" t="s">
        <v>489</v>
      </c>
      <c r="K2" s="139"/>
    </row>
    <row r="3" spans="3:11" ht="18" customHeight="1">
      <c r="C3" s="44"/>
      <c r="D3" s="44"/>
      <c r="E3" s="44"/>
      <c r="F3" s="44"/>
      <c r="G3" s="44"/>
      <c r="H3" s="44"/>
      <c r="I3" s="44"/>
      <c r="J3" s="139"/>
      <c r="K3" s="139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40" t="s">
        <v>49</v>
      </c>
      <c r="B5" s="140"/>
      <c r="C5" s="140"/>
      <c r="D5" s="140"/>
      <c r="E5" s="140"/>
      <c r="F5" s="140"/>
      <c r="G5" s="140"/>
      <c r="H5" s="140"/>
      <c r="I5" s="140"/>
      <c r="J5" s="41"/>
      <c r="K5" s="41"/>
    </row>
    <row r="6" spans="1:11" ht="20.25" customHeight="1">
      <c r="A6" s="143" t="s">
        <v>238</v>
      </c>
      <c r="B6" s="141" t="s">
        <v>239</v>
      </c>
      <c r="C6" s="133">
        <v>2021</v>
      </c>
      <c r="D6" s="134"/>
      <c r="E6" s="135"/>
      <c r="F6" s="133">
        <v>2022</v>
      </c>
      <c r="G6" s="134"/>
      <c r="H6" s="135"/>
      <c r="I6" s="133">
        <v>2023</v>
      </c>
      <c r="J6" s="134"/>
      <c r="K6" s="135"/>
    </row>
    <row r="7" spans="1:11" ht="36.75" customHeight="1">
      <c r="A7" s="144"/>
      <c r="B7" s="142"/>
      <c r="C7" s="42" t="s">
        <v>126</v>
      </c>
      <c r="D7" s="42" t="s">
        <v>127</v>
      </c>
      <c r="E7" s="42" t="s">
        <v>128</v>
      </c>
      <c r="F7" s="42" t="s">
        <v>126</v>
      </c>
      <c r="G7" s="42" t="s">
        <v>127</v>
      </c>
      <c r="H7" s="42" t="s">
        <v>128</v>
      </c>
      <c r="I7" s="42" t="s">
        <v>126</v>
      </c>
      <c r="J7" s="42" t="s">
        <v>127</v>
      </c>
      <c r="K7" s="43" t="s">
        <v>128</v>
      </c>
    </row>
    <row r="8" spans="1:11" ht="15.75" customHeight="1">
      <c r="A8" s="147" t="s">
        <v>240</v>
      </c>
      <c r="B8" s="145" t="s">
        <v>241</v>
      </c>
      <c r="C8" s="136">
        <f>C11+C24+C37+C54+C59+C81+C89+C112+C126</f>
        <v>61372955</v>
      </c>
      <c r="D8" s="136">
        <f>D11+D24+D37+D54+D59+D81+D89+D112+D126</f>
        <v>-6071620.899999999</v>
      </c>
      <c r="E8" s="136">
        <f>E11+E24+E37+E54+E59+E81+E89+E112+E126</f>
        <v>55301334.1</v>
      </c>
      <c r="F8" s="136">
        <f>F11+F24+F37+F54+F59+F81+F89+F112+F126</f>
        <v>52983590</v>
      </c>
      <c r="G8" s="137">
        <f>G11+G24+G37+G54+G59+G81+G89+G112+G126</f>
        <v>0</v>
      </c>
      <c r="H8" s="137">
        <f>F8+G8</f>
        <v>52983590</v>
      </c>
      <c r="I8" s="136">
        <f>I11+I24+I37+I54+I59+I81+I89+I112+I126</f>
        <v>53557460</v>
      </c>
      <c r="J8" s="136">
        <f>J11+J24+J37+J54+J59+J81+J89+J112+J126</f>
        <v>0</v>
      </c>
      <c r="K8" s="137">
        <f>I8+J8</f>
        <v>53557460</v>
      </c>
    </row>
    <row r="9" spans="1:11" ht="13.5" customHeight="1">
      <c r="A9" s="148"/>
      <c r="B9" s="146"/>
      <c r="C9" s="136"/>
      <c r="D9" s="136"/>
      <c r="E9" s="136"/>
      <c r="F9" s="136"/>
      <c r="G9" s="138"/>
      <c r="H9" s="138"/>
      <c r="I9" s="136"/>
      <c r="J9" s="136"/>
      <c r="K9" s="138"/>
    </row>
    <row r="10" spans="1:11" ht="21" customHeight="1">
      <c r="A10" s="3" t="s">
        <v>242</v>
      </c>
      <c r="B10" s="70" t="s">
        <v>243</v>
      </c>
      <c r="C10" s="66">
        <f aca="true" t="shared" si="0" ref="C10:F11">C13+C16+C19+C22</f>
        <v>28178000</v>
      </c>
      <c r="D10" s="66">
        <f t="shared" si="0"/>
        <v>2000000</v>
      </c>
      <c r="E10" s="66">
        <f t="shared" si="0"/>
        <v>30178000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244</v>
      </c>
      <c r="B11" s="70" t="s">
        <v>245</v>
      </c>
      <c r="C11" s="66">
        <f t="shared" si="0"/>
        <v>28178000</v>
      </c>
      <c r="D11" s="66">
        <f t="shared" si="0"/>
        <v>2000000</v>
      </c>
      <c r="E11" s="66">
        <f t="shared" si="0"/>
        <v>30178000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73</v>
      </c>
      <c r="B12" s="46" t="s">
        <v>247</v>
      </c>
      <c r="C12" s="47">
        <f aca="true" t="shared" si="3" ref="C12:E13">C13</f>
        <v>28000000</v>
      </c>
      <c r="D12" s="47">
        <f t="shared" si="3"/>
        <v>2000000</v>
      </c>
      <c r="E12" s="47">
        <f t="shared" si="3"/>
        <v>30000000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137</v>
      </c>
      <c r="B13" s="6" t="s">
        <v>247</v>
      </c>
      <c r="C13" s="15">
        <f t="shared" si="3"/>
        <v>28000000</v>
      </c>
      <c r="D13" s="15">
        <f t="shared" si="3"/>
        <v>2000000</v>
      </c>
      <c r="E13" s="15">
        <f t="shared" si="3"/>
        <v>30000000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246</v>
      </c>
      <c r="B14" s="6" t="s">
        <v>247</v>
      </c>
      <c r="C14" s="15">
        <v>28000000</v>
      </c>
      <c r="D14" s="15">
        <v>2000000</v>
      </c>
      <c r="E14" s="15">
        <f>C14+D14</f>
        <v>30000000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74</v>
      </c>
      <c r="B15" s="46" t="s">
        <v>249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138</v>
      </c>
      <c r="B16" s="6" t="s">
        <v>249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248</v>
      </c>
      <c r="B17" s="6" t="s">
        <v>249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72</v>
      </c>
      <c r="B18" s="46" t="s">
        <v>292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139</v>
      </c>
      <c r="B19" s="6" t="s">
        <v>292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250</v>
      </c>
      <c r="B20" s="6" t="s">
        <v>292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71</v>
      </c>
      <c r="B21" s="46" t="s">
        <v>252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140</v>
      </c>
      <c r="B22" s="6" t="s">
        <v>252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251</v>
      </c>
      <c r="B23" s="6" t="s">
        <v>252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253</v>
      </c>
      <c r="B24" s="71" t="s">
        <v>254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75</v>
      </c>
      <c r="B25" s="48" t="s">
        <v>293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15</v>
      </c>
      <c r="B26" s="31" t="s">
        <v>475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476</v>
      </c>
      <c r="B27" s="31" t="s">
        <v>475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76</v>
      </c>
      <c r="B28" s="49" t="s">
        <v>294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63</v>
      </c>
      <c r="B29" s="31" t="s">
        <v>478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477</v>
      </c>
      <c r="B30" s="31" t="s">
        <v>478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77</v>
      </c>
      <c r="B31" s="49" t="s">
        <v>295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16</v>
      </c>
      <c r="B32" s="31" t="s">
        <v>481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482</v>
      </c>
      <c r="B33" s="31" t="s">
        <v>481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78</v>
      </c>
      <c r="B34" s="49" t="s">
        <v>296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17</v>
      </c>
      <c r="B35" s="31" t="s">
        <v>480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479</v>
      </c>
      <c r="B36" s="31" t="s">
        <v>480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255</v>
      </c>
      <c r="B37" s="74" t="s">
        <v>256</v>
      </c>
      <c r="C37" s="66">
        <f aca="true" t="shared" si="10" ref="C37:K37">C38+C45+C48+C51</f>
        <v>3150000</v>
      </c>
      <c r="D37" s="66">
        <f t="shared" si="10"/>
        <v>500000</v>
      </c>
      <c r="E37" s="66">
        <f t="shared" si="10"/>
        <v>3650000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225</v>
      </c>
      <c r="B38" s="59" t="s">
        <v>223</v>
      </c>
      <c r="C38" s="61">
        <f aca="true" t="shared" si="11" ref="C38:H38">C39+C42</f>
        <v>550000</v>
      </c>
      <c r="D38" s="61">
        <f t="shared" si="11"/>
        <v>0</v>
      </c>
      <c r="E38" s="61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226</v>
      </c>
      <c r="B39" s="59" t="s">
        <v>224</v>
      </c>
      <c r="C39" s="61">
        <f aca="true" t="shared" si="12" ref="C39:K40">C40</f>
        <v>290000</v>
      </c>
      <c r="D39" s="61">
        <f t="shared" si="12"/>
        <v>0</v>
      </c>
      <c r="E39" s="61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227</v>
      </c>
      <c r="B40" s="84" t="s">
        <v>224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230</v>
      </c>
      <c r="B41" s="84" t="s">
        <v>224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229</v>
      </c>
      <c r="B42" s="59" t="s">
        <v>228</v>
      </c>
      <c r="C42" s="61">
        <f aca="true" t="shared" si="13" ref="C42:K43">C43</f>
        <v>260000</v>
      </c>
      <c r="D42" s="61">
        <f t="shared" si="13"/>
        <v>0</v>
      </c>
      <c r="E42" s="61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233</v>
      </c>
      <c r="B43" s="84" t="s">
        <v>231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232</v>
      </c>
      <c r="B44" s="84" t="s">
        <v>231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79</v>
      </c>
      <c r="B45" s="46" t="s">
        <v>258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141</v>
      </c>
      <c r="B46" s="7" t="s">
        <v>258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257</v>
      </c>
      <c r="B47" s="7" t="s">
        <v>258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80</v>
      </c>
      <c r="B48" s="46" t="s">
        <v>260</v>
      </c>
      <c r="C48" s="47">
        <f aca="true" t="shared" si="14" ref="C48:E49">C49</f>
        <v>1950000</v>
      </c>
      <c r="D48" s="47">
        <f t="shared" si="14"/>
        <v>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142</v>
      </c>
      <c r="B49" s="7" t="s">
        <v>260</v>
      </c>
      <c r="C49" s="15">
        <f t="shared" si="14"/>
        <v>1950000</v>
      </c>
      <c r="D49" s="15">
        <f t="shared" si="14"/>
        <v>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259</v>
      </c>
      <c r="B50" s="7" t="s">
        <v>260</v>
      </c>
      <c r="C50" s="15">
        <v>1950000</v>
      </c>
      <c r="D50" s="15">
        <v>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81</v>
      </c>
      <c r="B51" s="46" t="s">
        <v>297</v>
      </c>
      <c r="C51" s="47">
        <v>50000</v>
      </c>
      <c r="D51" s="47">
        <f>D52</f>
        <v>500000</v>
      </c>
      <c r="E51" s="47">
        <f>C51+D51</f>
        <v>550000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143</v>
      </c>
      <c r="B52" s="7" t="s">
        <v>297</v>
      </c>
      <c r="C52" s="15">
        <v>50000</v>
      </c>
      <c r="D52" s="15">
        <f>D53</f>
        <v>500000</v>
      </c>
      <c r="E52" s="15">
        <f>C52+D52</f>
        <v>550000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291</v>
      </c>
      <c r="B53" s="7" t="s">
        <v>297</v>
      </c>
      <c r="C53" s="15">
        <v>50000</v>
      </c>
      <c r="D53" s="15">
        <v>500000</v>
      </c>
      <c r="E53" s="15">
        <f>C53+D53</f>
        <v>550000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261</v>
      </c>
      <c r="B54" s="74" t="s">
        <v>262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82</v>
      </c>
      <c r="B55" s="46" t="s">
        <v>18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136</v>
      </c>
      <c r="B56" s="6" t="s">
        <v>264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52" t="s">
        <v>263</v>
      </c>
      <c r="B57" s="154" t="s">
        <v>264</v>
      </c>
      <c r="C57" s="149">
        <v>1200000</v>
      </c>
      <c r="D57" s="15">
        <v>0</v>
      </c>
      <c r="E57" s="15">
        <f>C57+D57</f>
        <v>1200000</v>
      </c>
      <c r="F57" s="149">
        <v>1200000</v>
      </c>
      <c r="G57" s="15">
        <v>0</v>
      </c>
      <c r="H57" s="15">
        <f t="shared" si="1"/>
        <v>1200000</v>
      </c>
      <c r="I57" s="149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53"/>
      <c r="B58" s="154"/>
      <c r="C58" s="149"/>
      <c r="D58" s="15"/>
      <c r="E58" s="15"/>
      <c r="F58" s="149"/>
      <c r="G58" s="15"/>
      <c r="H58" s="15"/>
      <c r="I58" s="149"/>
      <c r="J58" s="15"/>
      <c r="K58" s="15"/>
    </row>
    <row r="59" spans="1:11" ht="40.5" customHeight="1">
      <c r="A59" s="73" t="s">
        <v>265</v>
      </c>
      <c r="B59" s="71" t="s">
        <v>266</v>
      </c>
      <c r="C59" s="66">
        <f>C60+C78</f>
        <v>1417235</v>
      </c>
      <c r="D59" s="66">
        <f>D60+D78</f>
        <v>167224.68</v>
      </c>
      <c r="E59" s="66">
        <f>E60+E78</f>
        <v>1584459.68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20</v>
      </c>
      <c r="B60" s="33" t="s">
        <v>19</v>
      </c>
      <c r="C60" s="15">
        <f>C61+C72+C75</f>
        <v>1415100</v>
      </c>
      <c r="D60" s="15">
        <f>D61+D72+D75</f>
        <v>167224.68</v>
      </c>
      <c r="E60" s="15">
        <f aca="true" t="shared" si="16" ref="E60:E80">C60+D60</f>
        <v>1582324.68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22</v>
      </c>
      <c r="B61" s="33" t="s">
        <v>21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129</v>
      </c>
      <c r="B62" s="49" t="s">
        <v>130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483</v>
      </c>
      <c r="B63" s="19" t="s">
        <v>309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484</v>
      </c>
      <c r="B64" s="19" t="s">
        <v>310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485</v>
      </c>
      <c r="B65" s="19" t="s">
        <v>316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486</v>
      </c>
      <c r="B66" s="19" t="s">
        <v>317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131</v>
      </c>
      <c r="B67" s="52" t="s">
        <v>298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302</v>
      </c>
      <c r="B68" s="20" t="s">
        <v>298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83</v>
      </c>
      <c r="B69" s="52" t="s">
        <v>23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132</v>
      </c>
      <c r="B70" s="21" t="s">
        <v>267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487</v>
      </c>
      <c r="B71" s="21" t="s">
        <v>267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64</v>
      </c>
      <c r="B72" s="52" t="s">
        <v>51</v>
      </c>
      <c r="C72" s="47">
        <f>C73</f>
        <v>362000</v>
      </c>
      <c r="D72" s="47">
        <f>D73</f>
        <v>167224.68</v>
      </c>
      <c r="E72" s="47">
        <f t="shared" si="16"/>
        <v>529224.6799999999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133</v>
      </c>
      <c r="B73" s="21" t="s">
        <v>50</v>
      </c>
      <c r="C73" s="15">
        <f>C74</f>
        <v>362000</v>
      </c>
      <c r="D73" s="15">
        <f>D74</f>
        <v>167224.68</v>
      </c>
      <c r="E73" s="15">
        <f t="shared" si="16"/>
        <v>529224.6799999999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52</v>
      </c>
      <c r="B74" s="21" t="s">
        <v>50</v>
      </c>
      <c r="C74" s="15">
        <v>362000</v>
      </c>
      <c r="D74" s="15">
        <v>167224.68</v>
      </c>
      <c r="E74" s="15">
        <f t="shared" si="16"/>
        <v>529224.6799999999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84</v>
      </c>
      <c r="B75" s="53" t="s">
        <v>24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134</v>
      </c>
      <c r="B76" s="22" t="s">
        <v>301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300</v>
      </c>
      <c r="B77" s="22" t="s">
        <v>301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85</v>
      </c>
      <c r="B78" s="54" t="s">
        <v>25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135</v>
      </c>
      <c r="B79" s="21" t="s">
        <v>269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268</v>
      </c>
      <c r="B80" s="21" t="s">
        <v>269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50" t="s">
        <v>304</v>
      </c>
      <c r="B81" s="151" t="s">
        <v>457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50"/>
      <c r="B82" s="151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86</v>
      </c>
      <c r="B83" s="56" t="s">
        <v>26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144</v>
      </c>
      <c r="B84" s="46" t="s">
        <v>271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270</v>
      </c>
      <c r="B85" s="6" t="s">
        <v>271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145</v>
      </c>
      <c r="B86" s="46" t="s">
        <v>273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272</v>
      </c>
      <c r="B87" s="6" t="s">
        <v>273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307</v>
      </c>
      <c r="B88" s="6" t="s">
        <v>308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274</v>
      </c>
      <c r="B89" s="71" t="s">
        <v>290</v>
      </c>
      <c r="C89" s="66">
        <f>C90+C97</f>
        <v>11262900</v>
      </c>
      <c r="D89" s="66">
        <f>D90+D97</f>
        <v>-1862195.5799999998</v>
      </c>
      <c r="E89" s="66">
        <f>E90+E97</f>
        <v>9400704.42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28</v>
      </c>
      <c r="B90" s="48" t="s">
        <v>27</v>
      </c>
      <c r="C90" s="47">
        <f aca="true" t="shared" si="22" ref="C90:E91">C91</f>
        <v>170000</v>
      </c>
      <c r="D90" s="47">
        <f t="shared" si="22"/>
        <v>-74750</v>
      </c>
      <c r="E90" s="47">
        <f t="shared" si="22"/>
        <v>95250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102</v>
      </c>
      <c r="B91" s="32" t="s">
        <v>101</v>
      </c>
      <c r="C91" s="15">
        <f t="shared" si="22"/>
        <v>170000</v>
      </c>
      <c r="D91" s="15">
        <f t="shared" si="22"/>
        <v>-74750</v>
      </c>
      <c r="E91" s="15">
        <f t="shared" si="22"/>
        <v>95250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146</v>
      </c>
      <c r="B92" s="7" t="s">
        <v>189</v>
      </c>
      <c r="C92" s="15">
        <f>C93+C94+C95+C96</f>
        <v>170000</v>
      </c>
      <c r="D92" s="15">
        <f>D93+D94+D95+D96</f>
        <v>-74750</v>
      </c>
      <c r="E92" s="15">
        <f>C92+D92</f>
        <v>95250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99</v>
      </c>
      <c r="B93" s="7" t="s">
        <v>318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11</v>
      </c>
      <c r="B94" s="7" t="s">
        <v>319</v>
      </c>
      <c r="C94" s="15">
        <v>84000</v>
      </c>
      <c r="D94" s="15">
        <v>-74750</v>
      </c>
      <c r="E94" s="15">
        <f t="shared" si="23"/>
        <v>9250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9</v>
      </c>
      <c r="B95" s="7" t="s">
        <v>320</v>
      </c>
      <c r="C95" s="15">
        <v>16000</v>
      </c>
      <c r="D95" s="15">
        <v>-7000</v>
      </c>
      <c r="E95" s="15">
        <f t="shared" si="23"/>
        <v>9000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10</v>
      </c>
      <c r="B96" s="7" t="s">
        <v>321</v>
      </c>
      <c r="C96" s="15">
        <v>68000</v>
      </c>
      <c r="D96" s="15">
        <v>7000</v>
      </c>
      <c r="E96" s="15">
        <f t="shared" si="23"/>
        <v>75000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30</v>
      </c>
      <c r="B97" s="83" t="s">
        <v>29</v>
      </c>
      <c r="C97" s="67">
        <f>C100+C103+C104+C105+C106+C107+C108+C109+C110+C111</f>
        <v>11092900</v>
      </c>
      <c r="D97" s="67">
        <f>D100+D103+D104+D105+D106+D107+D108+D109+D110+D111</f>
        <v>-1787445.5799999998</v>
      </c>
      <c r="E97" s="67">
        <f t="shared" si="23"/>
        <v>9305454.42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104</v>
      </c>
      <c r="B98" s="46" t="s">
        <v>103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147</v>
      </c>
      <c r="B99" s="24" t="s">
        <v>88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456</v>
      </c>
      <c r="B100" s="24" t="s">
        <v>88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106</v>
      </c>
      <c r="B101" s="46" t="s">
        <v>105</v>
      </c>
      <c r="C101" s="47">
        <f>C103+C104+C105+C106+C107+C108+C109+C110+C111</f>
        <v>11087300</v>
      </c>
      <c r="D101" s="47">
        <f>D103+D104+D105+D106+D107+D108+D109+D110+D111</f>
        <v>-1787445.5799999998</v>
      </c>
      <c r="E101" s="47">
        <f t="shared" si="23"/>
        <v>9299854.42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148</v>
      </c>
      <c r="B102" s="7" t="s">
        <v>188</v>
      </c>
      <c r="C102" s="15">
        <f>C103+C104+C105+C106+C107+C108+C109+C110+C111</f>
        <v>11087300</v>
      </c>
      <c r="D102" s="15">
        <f>D103+D104+D105+D106+D107+D108+D109+D110+D111</f>
        <v>-1787445.5799999998</v>
      </c>
      <c r="E102" s="15">
        <f t="shared" si="23"/>
        <v>9299854.42</v>
      </c>
      <c r="F102" s="15">
        <f t="shared" si="23"/>
        <v>7512408.84</v>
      </c>
      <c r="G102" s="15">
        <v>0</v>
      </c>
      <c r="H102" s="15">
        <f t="shared" si="20"/>
        <v>7512408.84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14</v>
      </c>
      <c r="B103" s="7" t="s">
        <v>449</v>
      </c>
      <c r="C103" s="15">
        <v>719600</v>
      </c>
      <c r="D103" s="15">
        <v>-28672.87</v>
      </c>
      <c r="E103" s="15">
        <f t="shared" si="23"/>
        <v>690927.13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100</v>
      </c>
      <c r="B104" s="7" t="s">
        <v>451</v>
      </c>
      <c r="C104" s="15">
        <v>5451000</v>
      </c>
      <c r="D104" s="15">
        <v>-696697.33</v>
      </c>
      <c r="E104" s="15">
        <f t="shared" si="23"/>
        <v>4754302.67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4</v>
      </c>
      <c r="B105" s="7" t="s">
        <v>324</v>
      </c>
      <c r="C105" s="15">
        <v>300000</v>
      </c>
      <c r="D105" s="15">
        <v>-110000</v>
      </c>
      <c r="E105" s="15">
        <f t="shared" si="23"/>
        <v>190000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5</v>
      </c>
      <c r="B106" s="7" t="s">
        <v>444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6</v>
      </c>
      <c r="B107" s="7" t="s">
        <v>322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7</v>
      </c>
      <c r="B108" s="7" t="s">
        <v>452</v>
      </c>
      <c r="C108" s="15">
        <v>2357860</v>
      </c>
      <c r="D108" s="15">
        <v>-775630</v>
      </c>
      <c r="E108" s="15">
        <f t="shared" si="23"/>
        <v>1582230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8</v>
      </c>
      <c r="B109" s="7" t="s">
        <v>450</v>
      </c>
      <c r="C109" s="15">
        <v>1000000</v>
      </c>
      <c r="D109" s="15">
        <v>-209110</v>
      </c>
      <c r="E109" s="15">
        <f t="shared" si="23"/>
        <v>790890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12</v>
      </c>
      <c r="B110" s="7" t="s">
        <v>453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13</v>
      </c>
      <c r="B111" s="7" t="s">
        <v>323</v>
      </c>
      <c r="C111" s="15">
        <v>806700</v>
      </c>
      <c r="D111" s="15">
        <v>32664.62</v>
      </c>
      <c r="E111" s="15">
        <f t="shared" si="23"/>
        <v>839364.62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275</v>
      </c>
      <c r="B112" s="76" t="s">
        <v>287</v>
      </c>
      <c r="C112" s="66">
        <f>C116+C120+C121+C122+C123+C125</f>
        <v>7181650</v>
      </c>
      <c r="D112" s="66">
        <f>D116+D120+D121+D122+D123+D125</f>
        <v>-6876650</v>
      </c>
      <c r="E112" s="66">
        <f>E116+E120+E121+E122+E123+E125</f>
        <v>305000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32</v>
      </c>
      <c r="B113" s="57" t="s">
        <v>31</v>
      </c>
      <c r="C113" s="47">
        <f>C116</f>
        <v>6876650</v>
      </c>
      <c r="D113" s="47">
        <f>D116</f>
        <v>-6876650</v>
      </c>
      <c r="E113" s="47">
        <f aca="true" t="shared" si="24" ref="E113:E125">C113+D113</f>
        <v>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108</v>
      </c>
      <c r="B114" s="34" t="s">
        <v>107</v>
      </c>
      <c r="C114" s="15">
        <f>C115</f>
        <v>6876650</v>
      </c>
      <c r="D114" s="15">
        <f>D115</f>
        <v>-6876650</v>
      </c>
      <c r="E114" s="15">
        <f t="shared" si="24"/>
        <v>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149</v>
      </c>
      <c r="B115" s="23" t="s">
        <v>277</v>
      </c>
      <c r="C115" s="15">
        <f>C116</f>
        <v>6876650</v>
      </c>
      <c r="D115" s="15">
        <f>D116</f>
        <v>-6876650</v>
      </c>
      <c r="E115" s="15">
        <f t="shared" si="24"/>
        <v>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276</v>
      </c>
      <c r="B116" s="23" t="s">
        <v>277</v>
      </c>
      <c r="C116" s="15">
        <v>6876650</v>
      </c>
      <c r="D116" s="15">
        <v>-6876650</v>
      </c>
      <c r="E116" s="15">
        <f t="shared" si="24"/>
        <v>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34</v>
      </c>
      <c r="B117" s="58" t="s">
        <v>33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110</v>
      </c>
      <c r="B118" s="39" t="s">
        <v>109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150</v>
      </c>
      <c r="B119" s="24" t="s">
        <v>305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488</v>
      </c>
      <c r="B120" s="24" t="s">
        <v>445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0</v>
      </c>
      <c r="B121" s="24" t="s">
        <v>446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1</v>
      </c>
      <c r="B122" s="24" t="s">
        <v>447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2</v>
      </c>
      <c r="B123" s="24" t="s">
        <v>448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151</v>
      </c>
      <c r="B124" s="53" t="s">
        <v>299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303</v>
      </c>
      <c r="B125" s="26" t="s">
        <v>299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278</v>
      </c>
      <c r="B126" s="74" t="s">
        <v>279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87</v>
      </c>
      <c r="B127" s="27" t="s">
        <v>35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46.5" customHeight="1">
      <c r="A128" s="45" t="s">
        <v>220</v>
      </c>
      <c r="B128" s="60" t="s">
        <v>218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46.5" customHeight="1">
      <c r="A129" s="1" t="s">
        <v>222</v>
      </c>
      <c r="B129" s="30" t="s">
        <v>219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46.5" customHeight="1">
      <c r="A130" s="1" t="s">
        <v>221</v>
      </c>
      <c r="B130" s="30" t="s">
        <v>219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112</v>
      </c>
      <c r="B131" s="59" t="s">
        <v>111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152</v>
      </c>
      <c r="B132" s="30" t="s">
        <v>3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54</v>
      </c>
      <c r="B133" s="30" t="s">
        <v>3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114</v>
      </c>
      <c r="B134" s="60" t="s">
        <v>113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153</v>
      </c>
      <c r="B135" s="38" t="s">
        <v>56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98</v>
      </c>
      <c r="B136" s="38" t="s">
        <v>56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116</v>
      </c>
      <c r="B137" s="60" t="s">
        <v>115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116</v>
      </c>
      <c r="B138" s="38" t="s">
        <v>115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55</v>
      </c>
      <c r="B139" s="30" t="s">
        <v>53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118</v>
      </c>
      <c r="B140" s="60" t="s">
        <v>117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154</v>
      </c>
      <c r="B141" s="27" t="s">
        <v>58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57</v>
      </c>
      <c r="B142" s="27" t="s">
        <v>58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280</v>
      </c>
      <c r="B143" s="8" t="s">
        <v>281</v>
      </c>
      <c r="C143" s="14">
        <f>C144+C221+C225</f>
        <v>215555145.06</v>
      </c>
      <c r="D143" s="14">
        <f>D144+D221+D218+D225+D215</f>
        <v>12598203.81</v>
      </c>
      <c r="E143" s="14">
        <f>E144+E221+E225+E215</f>
        <v>228153348.87000003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282</v>
      </c>
      <c r="B144" s="9" t="s">
        <v>283</v>
      </c>
      <c r="C144" s="15">
        <f>C145+C152+C183+C199+C215</f>
        <v>215779734.53</v>
      </c>
      <c r="D144" s="15">
        <f>D145+D152+D183+D199</f>
        <v>12598203.81</v>
      </c>
      <c r="E144" s="15">
        <f>E145+E152+E183+E199</f>
        <v>224736538.34000003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459</v>
      </c>
      <c r="B145" s="78" t="s">
        <v>335</v>
      </c>
      <c r="C145" s="66">
        <f>C146+C149</f>
        <v>81299580</v>
      </c>
      <c r="D145" s="66">
        <f>D148+D151</f>
        <v>8280785</v>
      </c>
      <c r="E145" s="66">
        <f>E146+E149</f>
        <v>89580365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156</v>
      </c>
      <c r="B146" s="46" t="s">
        <v>157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155</v>
      </c>
      <c r="B147" s="7" t="s">
        <v>284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463</v>
      </c>
      <c r="B148" s="7" t="s">
        <v>284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159</v>
      </c>
      <c r="B149" s="46" t="s">
        <v>160</v>
      </c>
      <c r="C149" s="47">
        <f>C150</f>
        <v>11613580</v>
      </c>
      <c r="D149" s="47">
        <f>D150</f>
        <v>8280785</v>
      </c>
      <c r="E149" s="47">
        <f>C149+D149</f>
        <v>19894365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158</v>
      </c>
      <c r="B150" s="7" t="s">
        <v>306</v>
      </c>
      <c r="C150" s="15">
        <f>C151</f>
        <v>11613580</v>
      </c>
      <c r="D150" s="15">
        <f>D151</f>
        <v>8280785</v>
      </c>
      <c r="E150" s="15">
        <f>C150+D150</f>
        <v>19894365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93</v>
      </c>
      <c r="B151" s="7" t="s">
        <v>306</v>
      </c>
      <c r="C151" s="15">
        <v>11613580</v>
      </c>
      <c r="D151" s="15">
        <v>8280785</v>
      </c>
      <c r="E151" s="15">
        <f t="shared" si="27"/>
        <v>19894365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464</v>
      </c>
      <c r="B152" s="65" t="s">
        <v>336</v>
      </c>
      <c r="C152" s="66">
        <f>C153+C156+C159+C162+C165+C168+C171+C174+C177+C180</f>
        <v>37570943.230000004</v>
      </c>
      <c r="D152" s="66">
        <f>D153+D156+D159+D162+D165+D168+D171+D174+D177+D180</f>
        <v>1839836.6700000002</v>
      </c>
      <c r="E152" s="66">
        <f>E153+E156+E159+E162+E165+E168+E171+E174+E177+E180</f>
        <v>39410779.900000006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95</v>
      </c>
      <c r="B153" s="46" t="s">
        <v>94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161</v>
      </c>
      <c r="B154" s="7" t="s">
        <v>97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96</v>
      </c>
      <c r="B155" s="7" t="s">
        <v>97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66</v>
      </c>
      <c r="B156" s="49" t="s">
        <v>65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162</v>
      </c>
      <c r="B157" s="31" t="s">
        <v>59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60</v>
      </c>
      <c r="B158" s="31" t="s">
        <v>59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181</v>
      </c>
      <c r="B159" s="91" t="s">
        <v>180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179</v>
      </c>
      <c r="B160" s="92" t="s">
        <v>119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178</v>
      </c>
      <c r="B161" s="92" t="s">
        <v>119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48</v>
      </c>
      <c r="B162" s="96" t="s">
        <v>47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46</v>
      </c>
      <c r="B163" s="94" t="s">
        <v>120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45</v>
      </c>
      <c r="B164" s="94" t="s">
        <v>120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68</v>
      </c>
      <c r="B165" s="49" t="s">
        <v>67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163</v>
      </c>
      <c r="B166" s="19" t="s">
        <v>61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62</v>
      </c>
      <c r="B167" s="19" t="s">
        <v>61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194</v>
      </c>
      <c r="B168" s="49" t="s">
        <v>192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195</v>
      </c>
      <c r="B169" s="19" t="s">
        <v>190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193</v>
      </c>
      <c r="B170" s="19" t="s">
        <v>190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197</v>
      </c>
      <c r="B171" s="49" t="s">
        <v>196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200</v>
      </c>
      <c r="B172" s="19" t="s">
        <v>198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199</v>
      </c>
      <c r="B173" s="19" t="s">
        <v>198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236</v>
      </c>
      <c r="B174" s="87" t="s">
        <v>235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237</v>
      </c>
      <c r="B175" s="88" t="s">
        <v>121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234</v>
      </c>
      <c r="B176" s="88" t="s">
        <v>121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202</v>
      </c>
      <c r="B177" s="49" t="s">
        <v>201</v>
      </c>
      <c r="C177" s="47">
        <f>C178</f>
        <v>9328181.5</v>
      </c>
      <c r="D177" s="47">
        <f>D178</f>
        <v>38663</v>
      </c>
      <c r="E177" s="47">
        <f t="shared" si="28"/>
        <v>9366844.5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204</v>
      </c>
      <c r="B178" s="19" t="s">
        <v>203</v>
      </c>
      <c r="C178" s="15">
        <f>C179</f>
        <v>9328181.5</v>
      </c>
      <c r="D178" s="15">
        <f>D179</f>
        <v>38663</v>
      </c>
      <c r="E178" s="15">
        <f t="shared" si="28"/>
        <v>9366844.5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474</v>
      </c>
      <c r="B179" s="19" t="s">
        <v>203</v>
      </c>
      <c r="C179" s="15">
        <v>9328181.5</v>
      </c>
      <c r="D179" s="15">
        <v>38663</v>
      </c>
      <c r="E179" s="15">
        <f t="shared" si="28"/>
        <v>9366844.5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36</v>
      </c>
      <c r="B180" s="46" t="s">
        <v>191</v>
      </c>
      <c r="C180" s="47">
        <f>C181</f>
        <v>16414524.91</v>
      </c>
      <c r="D180" s="47">
        <f>D181</f>
        <v>1801173.6700000002</v>
      </c>
      <c r="E180" s="47">
        <f t="shared" si="28"/>
        <v>18215698.580000002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164</v>
      </c>
      <c r="B181" s="7" t="s">
        <v>289</v>
      </c>
      <c r="C181" s="15">
        <f>C182</f>
        <v>16414524.91</v>
      </c>
      <c r="D181" s="15">
        <f>D182</f>
        <v>1801173.6700000002</v>
      </c>
      <c r="E181" s="15">
        <f t="shared" si="28"/>
        <v>18215698.580000002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465</v>
      </c>
      <c r="B182" s="7" t="s">
        <v>289</v>
      </c>
      <c r="C182" s="15">
        <v>16414524.91</v>
      </c>
      <c r="D182" s="15">
        <f>69866.96+273783.17+516713.49+823125+117685.05</f>
        <v>1801173.6700000002</v>
      </c>
      <c r="E182" s="15">
        <f t="shared" si="28"/>
        <v>18215698.580000002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466</v>
      </c>
      <c r="B183" s="79" t="s">
        <v>337</v>
      </c>
      <c r="C183" s="66">
        <f>C184+C187+C190+C193+C196</f>
        <v>57058684.09</v>
      </c>
      <c r="D183" s="66">
        <f>D184+D187+D190+D193+D196</f>
        <v>2658979.65</v>
      </c>
      <c r="E183" s="66">
        <f>E184+E187+E190+E193+E196</f>
        <v>59717663.74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38</v>
      </c>
      <c r="B184" s="59" t="s">
        <v>37</v>
      </c>
      <c r="C184" s="47">
        <f>C185</f>
        <v>1479066.13</v>
      </c>
      <c r="D184" s="47">
        <f>D185</f>
        <v>-3663.35</v>
      </c>
      <c r="E184" s="47">
        <f aca="true" t="shared" si="37" ref="E184:E198">C184+D184</f>
        <v>1475402.7799999998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165</v>
      </c>
      <c r="B185" s="7" t="s">
        <v>285</v>
      </c>
      <c r="C185" s="15">
        <f>C186</f>
        <v>1479066.13</v>
      </c>
      <c r="D185" s="15">
        <f>D186</f>
        <v>-3663.35</v>
      </c>
      <c r="E185" s="15">
        <f>C185+D185</f>
        <v>1475402.7799999998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467</v>
      </c>
      <c r="B186" s="7" t="s">
        <v>285</v>
      </c>
      <c r="C186" s="15">
        <v>1479066.13</v>
      </c>
      <c r="D186" s="15">
        <f>-3663.35</f>
        <v>-3663.35</v>
      </c>
      <c r="E186" s="15">
        <f t="shared" si="37"/>
        <v>1475402.7799999998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40</v>
      </c>
      <c r="B187" s="48" t="s">
        <v>39</v>
      </c>
      <c r="C187" s="47">
        <f>C188</f>
        <v>1269649.8</v>
      </c>
      <c r="D187" s="47">
        <f>D188</f>
        <v>3220371</v>
      </c>
      <c r="E187" s="47">
        <f t="shared" si="37"/>
        <v>4490020.8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166</v>
      </c>
      <c r="B188" s="36" t="s">
        <v>454</v>
      </c>
      <c r="C188" s="15">
        <f>C189</f>
        <v>1269649.8</v>
      </c>
      <c r="D188" s="15">
        <f>D189</f>
        <v>3220371</v>
      </c>
      <c r="E188" s="15">
        <f>C188+D188</f>
        <v>4490020.8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76.5" customHeight="1">
      <c r="A189" s="28" t="s">
        <v>468</v>
      </c>
      <c r="B189" s="36" t="s">
        <v>454</v>
      </c>
      <c r="C189" s="15">
        <v>1269649.8</v>
      </c>
      <c r="D189" s="15">
        <v>3220371</v>
      </c>
      <c r="E189" s="15">
        <f t="shared" si="37"/>
        <v>4490020.8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42</v>
      </c>
      <c r="B190" s="62" t="s">
        <v>41</v>
      </c>
      <c r="C190" s="47">
        <f aca="true" t="shared" si="38" ref="C190:G191">C191</f>
        <v>232.16</v>
      </c>
      <c r="D190" s="47">
        <f t="shared" si="38"/>
        <v>0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167</v>
      </c>
      <c r="B191" s="35" t="s">
        <v>455</v>
      </c>
      <c r="C191" s="15">
        <f t="shared" si="38"/>
        <v>232.16</v>
      </c>
      <c r="D191" s="15">
        <f t="shared" si="38"/>
        <v>0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469</v>
      </c>
      <c r="B192" s="35" t="s">
        <v>455</v>
      </c>
      <c r="C192" s="15">
        <v>232.16</v>
      </c>
      <c r="D192" s="15">
        <v>0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206</v>
      </c>
      <c r="B193" s="63" t="s">
        <v>205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209</v>
      </c>
      <c r="B194" s="35" t="s">
        <v>207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208</v>
      </c>
      <c r="B195" s="35" t="s">
        <v>207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44</v>
      </c>
      <c r="B196" s="63" t="s">
        <v>43</v>
      </c>
      <c r="C196" s="47">
        <f>C197</f>
        <v>54151620</v>
      </c>
      <c r="D196" s="47">
        <f>D197</f>
        <v>-557728</v>
      </c>
      <c r="E196" s="47">
        <f t="shared" si="37"/>
        <v>53593892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168</v>
      </c>
      <c r="B197" s="35" t="s">
        <v>288</v>
      </c>
      <c r="C197" s="15">
        <f>C198</f>
        <v>54151620</v>
      </c>
      <c r="D197" s="15">
        <f>D198</f>
        <v>-557728</v>
      </c>
      <c r="E197" s="15">
        <f>C197+D197</f>
        <v>53593892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470</v>
      </c>
      <c r="B198" s="35" t="s">
        <v>288</v>
      </c>
      <c r="C198" s="15">
        <v>54151620</v>
      </c>
      <c r="D198" s="15">
        <f>105450-663178</f>
        <v>-557728</v>
      </c>
      <c r="E198" s="15">
        <f t="shared" si="37"/>
        <v>53593892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471</v>
      </c>
      <c r="B199" s="68" t="s">
        <v>338</v>
      </c>
      <c r="C199" s="66">
        <f>C200+C203+C206+C209+C212</f>
        <v>36209127.21</v>
      </c>
      <c r="D199" s="66">
        <f>D200+D203+D206+D209+D212</f>
        <v>-181397.51</v>
      </c>
      <c r="E199" s="66">
        <f>E200+E203+E206+E209+E212</f>
        <v>36027729.7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70</v>
      </c>
      <c r="B200" s="59" t="s">
        <v>69</v>
      </c>
      <c r="C200" s="47">
        <f>C201</f>
        <v>24781900.21</v>
      </c>
      <c r="D200" s="47">
        <f>D201</f>
        <v>-181397.51</v>
      </c>
      <c r="E200" s="47">
        <f aca="true" t="shared" si="41" ref="E200:E220">C200+D200</f>
        <v>24600502.7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169</v>
      </c>
      <c r="B201" s="7" t="s">
        <v>286</v>
      </c>
      <c r="C201" s="16">
        <f>C202</f>
        <v>24781900.21</v>
      </c>
      <c r="D201" s="16">
        <f>D202</f>
        <v>-181397.51</v>
      </c>
      <c r="E201" s="15">
        <f t="shared" si="41"/>
        <v>24600502.7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472</v>
      </c>
      <c r="B202" s="7" t="s">
        <v>286</v>
      </c>
      <c r="C202" s="16">
        <v>24781900.21</v>
      </c>
      <c r="D202" s="16">
        <v>-181397.51</v>
      </c>
      <c r="E202" s="15">
        <f t="shared" si="41"/>
        <v>24600502.7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92</v>
      </c>
      <c r="B203" s="46" t="s">
        <v>91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170</v>
      </c>
      <c r="B204" s="7" t="s">
        <v>89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90</v>
      </c>
      <c r="B205" s="7" t="s">
        <v>89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211</v>
      </c>
      <c r="B206" s="46" t="s">
        <v>210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213</v>
      </c>
      <c r="B207" s="7" t="s">
        <v>125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212</v>
      </c>
      <c r="B208" s="7" t="s">
        <v>125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217</v>
      </c>
      <c r="B209" s="46" t="s">
        <v>214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216</v>
      </c>
      <c r="B210" s="7" t="s">
        <v>124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215</v>
      </c>
      <c r="B211" s="7" t="s">
        <v>124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98" t="s">
        <v>328</v>
      </c>
      <c r="B212" s="100" t="s">
        <v>325</v>
      </c>
      <c r="C212" s="47">
        <f>C213</f>
        <v>2299347</v>
      </c>
      <c r="D212" s="47">
        <f>D213</f>
        <v>0</v>
      </c>
      <c r="E212" s="47">
        <f t="shared" si="41"/>
        <v>2299347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330</v>
      </c>
      <c r="B213" s="101" t="s">
        <v>329</v>
      </c>
      <c r="C213" s="16">
        <f>C214</f>
        <v>2299347</v>
      </c>
      <c r="D213" s="16">
        <f>D214</f>
        <v>0</v>
      </c>
      <c r="E213" s="15">
        <f t="shared" si="41"/>
        <v>2299347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327</v>
      </c>
      <c r="B214" s="101" t="s">
        <v>326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27.75" customHeight="1">
      <c r="A215" s="64" t="s">
        <v>331</v>
      </c>
      <c r="B215" s="74" t="s">
        <v>332</v>
      </c>
      <c r="C215" s="66">
        <f aca="true" t="shared" si="42" ref="C215:E216">C216</f>
        <v>3641400</v>
      </c>
      <c r="D215" s="66">
        <f t="shared" si="42"/>
        <v>0</v>
      </c>
      <c r="E215" s="66">
        <f t="shared" si="42"/>
        <v>3641400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/>
    </row>
    <row r="216" spans="1:11" ht="31.5" customHeight="1">
      <c r="A216" s="102" t="s">
        <v>334</v>
      </c>
      <c r="B216" s="103" t="s">
        <v>333</v>
      </c>
      <c r="C216" s="16">
        <f t="shared" si="42"/>
        <v>3641400</v>
      </c>
      <c r="D216" s="16">
        <f t="shared" si="42"/>
        <v>0</v>
      </c>
      <c r="E216" s="15">
        <f t="shared" si="42"/>
        <v>3641400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ht="30" customHeight="1">
      <c r="A217" s="102" t="s">
        <v>442</v>
      </c>
      <c r="B217" s="103" t="s">
        <v>333</v>
      </c>
      <c r="C217" s="16">
        <v>3641400</v>
      </c>
      <c r="D217" s="16">
        <v>0</v>
      </c>
      <c r="E217" s="15">
        <f>C217+D217</f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s="5" customFormat="1" ht="131.25">
      <c r="A218" s="64" t="s">
        <v>461</v>
      </c>
      <c r="B218" s="65" t="s">
        <v>462</v>
      </c>
      <c r="C218" s="66">
        <v>0</v>
      </c>
      <c r="D218" s="66">
        <v>0</v>
      </c>
      <c r="E218" s="67">
        <f t="shared" si="41"/>
        <v>0</v>
      </c>
      <c r="F218" s="66">
        <v>0</v>
      </c>
      <c r="G218" s="66">
        <v>0</v>
      </c>
      <c r="H218" s="66">
        <f aca="true" t="shared" si="43" ref="H218:H228">F218+G218</f>
        <v>0</v>
      </c>
      <c r="I218" s="66">
        <v>0</v>
      </c>
      <c r="J218" s="66">
        <v>0</v>
      </c>
      <c r="K218" s="66">
        <f aca="true" t="shared" si="44" ref="K218:K228">I218+J218</f>
        <v>0</v>
      </c>
    </row>
    <row r="219" spans="1:11" s="5" customFormat="1" ht="112.5">
      <c r="A219" s="1" t="s">
        <v>171</v>
      </c>
      <c r="B219" s="19" t="s">
        <v>460</v>
      </c>
      <c r="C219" s="16">
        <v>0</v>
      </c>
      <c r="D219" s="16">
        <v>0</v>
      </c>
      <c r="E219" s="15">
        <f t="shared" si="41"/>
        <v>0</v>
      </c>
      <c r="F219" s="16">
        <v>0</v>
      </c>
      <c r="G219" s="16">
        <v>0</v>
      </c>
      <c r="H219" s="16">
        <f t="shared" si="43"/>
        <v>0</v>
      </c>
      <c r="I219" s="16">
        <v>0</v>
      </c>
      <c r="J219" s="16">
        <v>0</v>
      </c>
      <c r="K219" s="16">
        <f t="shared" si="44"/>
        <v>0</v>
      </c>
    </row>
    <row r="220" spans="1:11" ht="79.5" customHeight="1">
      <c r="A220" s="1" t="s">
        <v>473</v>
      </c>
      <c r="B220" s="19" t="s">
        <v>460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3"/>
        <v>0</v>
      </c>
      <c r="I220" s="16">
        <v>0</v>
      </c>
      <c r="J220" s="16">
        <v>0</v>
      </c>
      <c r="K220" s="16">
        <f t="shared" si="44"/>
        <v>0</v>
      </c>
    </row>
    <row r="221" spans="1:11" s="5" customFormat="1" ht="60.75" customHeight="1">
      <c r="A221" s="64" t="s">
        <v>173</v>
      </c>
      <c r="B221" s="80" t="s">
        <v>172</v>
      </c>
      <c r="C221" s="66">
        <f aca="true" t="shared" si="45" ref="C221:E223">C222</f>
        <v>18</v>
      </c>
      <c r="D221" s="66">
        <f t="shared" si="45"/>
        <v>0</v>
      </c>
      <c r="E221" s="66">
        <f t="shared" si="45"/>
        <v>18</v>
      </c>
      <c r="F221" s="66">
        <v>0</v>
      </c>
      <c r="G221" s="66">
        <v>0</v>
      </c>
      <c r="H221" s="66">
        <f t="shared" si="43"/>
        <v>0</v>
      </c>
      <c r="I221" s="66">
        <v>0</v>
      </c>
      <c r="J221" s="66">
        <v>0</v>
      </c>
      <c r="K221" s="66">
        <f t="shared" si="44"/>
        <v>0</v>
      </c>
    </row>
    <row r="222" spans="1:11" ht="79.5" customHeight="1">
      <c r="A222" s="1" t="s">
        <v>175</v>
      </c>
      <c r="B222" s="19" t="s">
        <v>174</v>
      </c>
      <c r="C222" s="16">
        <f t="shared" si="45"/>
        <v>18</v>
      </c>
      <c r="D222" s="16">
        <f t="shared" si="45"/>
        <v>0</v>
      </c>
      <c r="E222" s="15">
        <f t="shared" si="45"/>
        <v>18</v>
      </c>
      <c r="F222" s="16">
        <v>0</v>
      </c>
      <c r="G222" s="16">
        <v>0</v>
      </c>
      <c r="H222" s="16">
        <f t="shared" si="43"/>
        <v>0</v>
      </c>
      <c r="I222" s="16">
        <v>0</v>
      </c>
      <c r="J222" s="16">
        <v>0</v>
      </c>
      <c r="K222" s="16">
        <f t="shared" si="44"/>
        <v>0</v>
      </c>
    </row>
    <row r="223" spans="1:11" ht="57.75" customHeight="1">
      <c r="A223" s="1" t="s">
        <v>176</v>
      </c>
      <c r="B223" s="19" t="s">
        <v>122</v>
      </c>
      <c r="C223" s="16">
        <f t="shared" si="45"/>
        <v>18</v>
      </c>
      <c r="D223" s="16">
        <f t="shared" si="45"/>
        <v>0</v>
      </c>
      <c r="E223" s="15">
        <f t="shared" si="45"/>
        <v>18</v>
      </c>
      <c r="F223" s="16">
        <v>0</v>
      </c>
      <c r="G223" s="16">
        <v>0</v>
      </c>
      <c r="H223" s="16">
        <f t="shared" si="43"/>
        <v>0</v>
      </c>
      <c r="I223" s="16">
        <v>0</v>
      </c>
      <c r="J223" s="16">
        <v>0</v>
      </c>
      <c r="K223" s="16">
        <f t="shared" si="44"/>
        <v>0</v>
      </c>
    </row>
    <row r="224" spans="1:11" ht="64.5" customHeight="1">
      <c r="A224" s="1" t="s">
        <v>177</v>
      </c>
      <c r="B224" s="19" t="s">
        <v>122</v>
      </c>
      <c r="C224" s="16">
        <v>18</v>
      </c>
      <c r="D224" s="16">
        <v>0</v>
      </c>
      <c r="E224" s="15">
        <f>C224+D224</f>
        <v>18</v>
      </c>
      <c r="F224" s="16">
        <v>0</v>
      </c>
      <c r="G224" s="16">
        <v>0</v>
      </c>
      <c r="H224" s="16">
        <f t="shared" si="43"/>
        <v>0</v>
      </c>
      <c r="I224" s="16">
        <v>0</v>
      </c>
      <c r="J224" s="16">
        <v>0</v>
      </c>
      <c r="K224" s="16">
        <f t="shared" si="44"/>
        <v>0</v>
      </c>
    </row>
    <row r="225" spans="1:11" s="5" customFormat="1" ht="37.5" customHeight="1">
      <c r="A225" s="64" t="s">
        <v>183</v>
      </c>
      <c r="B225" s="81" t="s">
        <v>182</v>
      </c>
      <c r="C225" s="66">
        <f aca="true" t="shared" si="46" ref="C225:E227">C226</f>
        <v>-224607.47</v>
      </c>
      <c r="D225" s="66">
        <f t="shared" si="46"/>
        <v>0</v>
      </c>
      <c r="E225" s="66">
        <f t="shared" si="46"/>
        <v>-224607.47</v>
      </c>
      <c r="F225" s="66">
        <v>0</v>
      </c>
      <c r="G225" s="66">
        <v>0</v>
      </c>
      <c r="H225" s="66">
        <f t="shared" si="43"/>
        <v>0</v>
      </c>
      <c r="I225" s="66">
        <v>0</v>
      </c>
      <c r="J225" s="66">
        <v>0</v>
      </c>
      <c r="K225" s="66">
        <f t="shared" si="44"/>
        <v>0</v>
      </c>
    </row>
    <row r="226" spans="1:11" ht="35.25" customHeight="1">
      <c r="A226" s="1" t="s">
        <v>186</v>
      </c>
      <c r="B226" s="19" t="s">
        <v>187</v>
      </c>
      <c r="C226" s="16">
        <f t="shared" si="46"/>
        <v>-224607.47</v>
      </c>
      <c r="D226" s="16">
        <f t="shared" si="46"/>
        <v>0</v>
      </c>
      <c r="E226" s="15">
        <f t="shared" si="46"/>
        <v>-224607.47</v>
      </c>
      <c r="F226" s="16">
        <v>0</v>
      </c>
      <c r="G226" s="16">
        <v>0</v>
      </c>
      <c r="H226" s="16">
        <f t="shared" si="43"/>
        <v>0</v>
      </c>
      <c r="I226" s="16">
        <v>0</v>
      </c>
      <c r="J226" s="16">
        <v>0</v>
      </c>
      <c r="K226" s="16">
        <f t="shared" si="44"/>
        <v>0</v>
      </c>
    </row>
    <row r="227" spans="1:11" ht="41.25" customHeight="1">
      <c r="A227" s="1" t="s">
        <v>184</v>
      </c>
      <c r="B227" s="19" t="s">
        <v>123</v>
      </c>
      <c r="C227" s="16">
        <f t="shared" si="46"/>
        <v>-224607.47</v>
      </c>
      <c r="D227" s="16">
        <f t="shared" si="46"/>
        <v>0</v>
      </c>
      <c r="E227" s="15">
        <f t="shared" si="46"/>
        <v>-224607.47</v>
      </c>
      <c r="F227" s="16">
        <v>0</v>
      </c>
      <c r="G227" s="16">
        <v>0</v>
      </c>
      <c r="H227" s="16">
        <f t="shared" si="43"/>
        <v>0</v>
      </c>
      <c r="I227" s="16">
        <v>0</v>
      </c>
      <c r="J227" s="16">
        <v>0</v>
      </c>
      <c r="K227" s="16">
        <f t="shared" si="44"/>
        <v>0</v>
      </c>
    </row>
    <row r="228" spans="1:11" ht="43.5" customHeight="1">
      <c r="A228" s="1" t="s">
        <v>185</v>
      </c>
      <c r="B228" s="19" t="s">
        <v>123</v>
      </c>
      <c r="C228" s="16">
        <v>-224607.47</v>
      </c>
      <c r="D228" s="16">
        <v>0</v>
      </c>
      <c r="E228" s="15">
        <f>C228+D228</f>
        <v>-224607.47</v>
      </c>
      <c r="F228" s="16">
        <v>0</v>
      </c>
      <c r="G228" s="16">
        <v>0</v>
      </c>
      <c r="H228" s="16">
        <f t="shared" si="43"/>
        <v>0</v>
      </c>
      <c r="I228" s="16">
        <v>0</v>
      </c>
      <c r="J228" s="16">
        <v>0</v>
      </c>
      <c r="K228" s="16">
        <f t="shared" si="44"/>
        <v>0</v>
      </c>
    </row>
    <row r="229" spans="1:11" ht="18.75">
      <c r="A229" s="37" t="s">
        <v>458</v>
      </c>
      <c r="B229" s="10"/>
      <c r="C229" s="14">
        <f>C143+C8</f>
        <v>276928100.06</v>
      </c>
      <c r="D229" s="14">
        <f>D8+D143</f>
        <v>6526582.910000001</v>
      </c>
      <c r="E229" s="14">
        <f aca="true" t="shared" si="47" ref="E229:K229">E143+E8</f>
        <v>283454682.97</v>
      </c>
      <c r="F229" s="14">
        <f t="shared" si="47"/>
        <v>172347383.13</v>
      </c>
      <c r="G229" s="14">
        <f t="shared" si="47"/>
        <v>0</v>
      </c>
      <c r="H229" s="14">
        <f t="shared" si="47"/>
        <v>172347383.13</v>
      </c>
      <c r="I229" s="14">
        <f t="shared" si="47"/>
        <v>175458666.07</v>
      </c>
      <c r="J229" s="14">
        <f t="shared" si="47"/>
        <v>0</v>
      </c>
      <c r="K229" s="14">
        <f t="shared" si="47"/>
        <v>175458666.07</v>
      </c>
    </row>
    <row r="230" spans="6:11" ht="18.75">
      <c r="F230" s="17"/>
      <c r="G230" s="17"/>
      <c r="H230" s="17"/>
      <c r="I230" s="17"/>
      <c r="J230" s="17"/>
      <c r="K230" s="17"/>
    </row>
    <row r="234" spans="4:11" ht="18.75">
      <c r="D234" s="97"/>
      <c r="H234" s="97"/>
      <c r="K234" s="97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SheetLayoutView="106" zoomScalePageLayoutView="0" workbookViewId="0" topLeftCell="A1">
      <selection activeCell="A5" sqref="A5:B5"/>
    </sheetView>
  </sheetViews>
  <sheetFormatPr defaultColWidth="9.00390625" defaultRowHeight="12.75"/>
  <cols>
    <col min="1" max="1" width="23.625" style="104" customWidth="1"/>
    <col min="2" max="2" width="78.625" style="129" customWidth="1"/>
    <col min="3" max="3" width="0.12890625" style="106" hidden="1" customWidth="1"/>
    <col min="4" max="4" width="9.125" style="106" hidden="1" customWidth="1"/>
    <col min="5" max="16384" width="9.125" style="106" customWidth="1"/>
  </cols>
  <sheetData>
    <row r="1" ht="15">
      <c r="B1" s="105" t="s">
        <v>339</v>
      </c>
    </row>
    <row r="2" ht="15">
      <c r="B2" s="105" t="s">
        <v>340</v>
      </c>
    </row>
    <row r="3" ht="15">
      <c r="B3" s="105" t="s">
        <v>341</v>
      </c>
    </row>
    <row r="4" ht="15">
      <c r="B4" s="105" t="s">
        <v>490</v>
      </c>
    </row>
    <row r="5" spans="1:2" ht="57" customHeight="1">
      <c r="A5" s="155" t="s">
        <v>342</v>
      </c>
      <c r="B5" s="155"/>
    </row>
    <row r="6" spans="1:2" ht="16.5" customHeight="1">
      <c r="A6" s="156" t="s">
        <v>238</v>
      </c>
      <c r="B6" s="157" t="s">
        <v>239</v>
      </c>
    </row>
    <row r="7" spans="1:2" ht="22.5" customHeight="1">
      <c r="A7" s="156"/>
      <c r="B7" s="158"/>
    </row>
    <row r="8" spans="1:2" ht="29.25" customHeight="1">
      <c r="A8" s="108" t="s">
        <v>343</v>
      </c>
      <c r="B8" s="109" t="s">
        <v>344</v>
      </c>
    </row>
    <row r="9" spans="1:2" ht="31.5" customHeight="1">
      <c r="A9" s="110" t="s">
        <v>311</v>
      </c>
      <c r="B9" s="111" t="s">
        <v>345</v>
      </c>
    </row>
    <row r="10" spans="1:2" ht="44.25" customHeight="1">
      <c r="A10" s="110" t="s">
        <v>312</v>
      </c>
      <c r="B10" s="111" t="s">
        <v>313</v>
      </c>
    </row>
    <row r="11" spans="1:2" ht="19.5" customHeight="1">
      <c r="A11" s="110" t="s">
        <v>346</v>
      </c>
      <c r="B11" s="112" t="s">
        <v>347</v>
      </c>
    </row>
    <row r="12" spans="1:2" ht="18.75" customHeight="1">
      <c r="A12" s="108" t="s">
        <v>348</v>
      </c>
      <c r="B12" s="109" t="s">
        <v>349</v>
      </c>
    </row>
    <row r="13" spans="1:2" ht="64.5" customHeight="1">
      <c r="A13" s="110" t="s">
        <v>441</v>
      </c>
      <c r="B13" s="111" t="s">
        <v>219</v>
      </c>
    </row>
    <row r="14" spans="1:2" ht="79.5" customHeight="1">
      <c r="A14" s="110" t="s">
        <v>54</v>
      </c>
      <c r="B14" s="111" t="s">
        <v>3</v>
      </c>
    </row>
    <row r="15" spans="1:2" ht="63.75" customHeight="1">
      <c r="A15" s="110" t="s">
        <v>98</v>
      </c>
      <c r="B15" s="113" t="s">
        <v>56</v>
      </c>
    </row>
    <row r="16" spans="1:2" ht="74.25" customHeight="1">
      <c r="A16" s="110" t="s">
        <v>55</v>
      </c>
      <c r="B16" s="111" t="s">
        <v>53</v>
      </c>
    </row>
    <row r="17" spans="1:2" ht="28.5" customHeight="1">
      <c r="A17" s="114" t="s">
        <v>350</v>
      </c>
      <c r="B17" s="115" t="s">
        <v>351</v>
      </c>
    </row>
    <row r="18" spans="1:2" ht="33" customHeight="1">
      <c r="A18" s="116" t="s">
        <v>270</v>
      </c>
      <c r="B18" s="117" t="s">
        <v>352</v>
      </c>
    </row>
    <row r="19" spans="1:2" ht="18.75" customHeight="1">
      <c r="A19" s="116" t="s">
        <v>272</v>
      </c>
      <c r="B19" s="117" t="s">
        <v>273</v>
      </c>
    </row>
    <row r="20" spans="1:2" ht="19.5" customHeight="1">
      <c r="A20" s="116" t="s">
        <v>307</v>
      </c>
      <c r="B20" s="117" t="s">
        <v>308</v>
      </c>
    </row>
    <row r="21" spans="1:2" ht="28.5" customHeight="1">
      <c r="A21" s="108" t="s">
        <v>353</v>
      </c>
      <c r="B21" s="109" t="s">
        <v>354</v>
      </c>
    </row>
    <row r="22" spans="1:2" ht="45.75" customHeight="1">
      <c r="A22" s="110" t="s">
        <v>355</v>
      </c>
      <c r="B22" s="112" t="s">
        <v>319</v>
      </c>
    </row>
    <row r="23" spans="1:2" ht="60.75" customHeight="1">
      <c r="A23" s="110" t="s">
        <v>356</v>
      </c>
      <c r="B23" s="112" t="s">
        <v>449</v>
      </c>
    </row>
    <row r="24" spans="1:2" ht="58.5" customHeight="1">
      <c r="A24" s="110" t="s">
        <v>357</v>
      </c>
      <c r="B24" s="112" t="s">
        <v>358</v>
      </c>
    </row>
    <row r="25" spans="1:2" ht="46.5" customHeight="1">
      <c r="A25" s="110" t="s">
        <v>5</v>
      </c>
      <c r="B25" s="112" t="s">
        <v>359</v>
      </c>
    </row>
    <row r="26" spans="1:2" ht="45" customHeight="1">
      <c r="A26" s="110" t="s">
        <v>6</v>
      </c>
      <c r="B26" s="112" t="s">
        <v>322</v>
      </c>
    </row>
    <row r="27" spans="1:2" ht="44.25" customHeight="1">
      <c r="A27" s="110" t="s">
        <v>7</v>
      </c>
      <c r="B27" s="112" t="s">
        <v>360</v>
      </c>
    </row>
    <row r="28" spans="1:2" ht="48" customHeight="1">
      <c r="A28" s="110" t="s">
        <v>8</v>
      </c>
      <c r="B28" s="112" t="s">
        <v>450</v>
      </c>
    </row>
    <row r="29" spans="1:2" ht="46.5" customHeight="1">
      <c r="A29" s="110" t="s">
        <v>12</v>
      </c>
      <c r="B29" s="112" t="s">
        <v>361</v>
      </c>
    </row>
    <row r="30" spans="1:2" ht="18.75" customHeight="1">
      <c r="A30" s="110" t="s">
        <v>362</v>
      </c>
      <c r="B30" s="112" t="s">
        <v>347</v>
      </c>
    </row>
    <row r="31" spans="1:2" ht="32.25" customHeight="1">
      <c r="A31" s="114" t="s">
        <v>363</v>
      </c>
      <c r="B31" s="115" t="s">
        <v>364</v>
      </c>
    </row>
    <row r="32" spans="1:2" ht="17.25" customHeight="1">
      <c r="A32" s="110" t="s">
        <v>365</v>
      </c>
      <c r="B32" s="112" t="s">
        <v>347</v>
      </c>
    </row>
    <row r="33" spans="1:2" ht="16.5" customHeight="1">
      <c r="A33" s="110" t="s">
        <v>366</v>
      </c>
      <c r="B33" s="118" t="s">
        <v>367</v>
      </c>
    </row>
    <row r="34" spans="1:2" ht="18" customHeight="1">
      <c r="A34" s="110" t="s">
        <v>463</v>
      </c>
      <c r="B34" s="118" t="s">
        <v>284</v>
      </c>
    </row>
    <row r="35" spans="1:2" ht="33" customHeight="1">
      <c r="A35" s="110" t="s">
        <v>368</v>
      </c>
      <c r="B35" s="118" t="s">
        <v>306</v>
      </c>
    </row>
    <row r="36" spans="1:2" ht="33" customHeight="1">
      <c r="A36" s="110" t="s">
        <v>369</v>
      </c>
      <c r="B36" s="118" t="s">
        <v>97</v>
      </c>
    </row>
    <row r="37" spans="1:2" ht="61.5" customHeight="1">
      <c r="A37" s="119" t="s">
        <v>370</v>
      </c>
      <c r="B37" s="113" t="s">
        <v>59</v>
      </c>
    </row>
    <row r="38" spans="1:2" ht="31.5" customHeight="1">
      <c r="A38" s="120" t="s">
        <v>371</v>
      </c>
      <c r="B38" s="118" t="s">
        <v>97</v>
      </c>
    </row>
    <row r="39" spans="1:2" ht="92.25" customHeight="1">
      <c r="A39" s="110" t="s">
        <v>372</v>
      </c>
      <c r="B39" s="113" t="s">
        <v>373</v>
      </c>
    </row>
    <row r="40" spans="1:2" ht="61.5" customHeight="1">
      <c r="A40" s="110" t="s">
        <v>374</v>
      </c>
      <c r="B40" s="111" t="s">
        <v>375</v>
      </c>
    </row>
    <row r="41" spans="1:2" ht="45.75" customHeight="1">
      <c r="A41" s="120" t="s">
        <v>376</v>
      </c>
      <c r="B41" s="118" t="s">
        <v>119</v>
      </c>
    </row>
    <row r="42" spans="1:2" ht="61.5" customHeight="1">
      <c r="A42" s="120" t="s">
        <v>377</v>
      </c>
      <c r="B42" s="118" t="s">
        <v>120</v>
      </c>
    </row>
    <row r="43" spans="1:2" ht="46.5" customHeight="1">
      <c r="A43" s="110" t="s">
        <v>62</v>
      </c>
      <c r="B43" s="111" t="s">
        <v>61</v>
      </c>
    </row>
    <row r="44" spans="1:2" ht="48" customHeight="1">
      <c r="A44" s="120" t="s">
        <v>378</v>
      </c>
      <c r="B44" s="118" t="s">
        <v>379</v>
      </c>
    </row>
    <row r="45" spans="1:2" ht="60" customHeight="1">
      <c r="A45" s="120" t="s">
        <v>380</v>
      </c>
      <c r="B45" s="118" t="s">
        <v>381</v>
      </c>
    </row>
    <row r="46" spans="1:2" ht="42.75" customHeight="1">
      <c r="A46" s="120" t="s">
        <v>382</v>
      </c>
      <c r="B46" s="118" t="s">
        <v>383</v>
      </c>
    </row>
    <row r="47" spans="1:2" ht="30" customHeight="1">
      <c r="A47" s="120" t="s">
        <v>384</v>
      </c>
      <c r="B47" s="118" t="s">
        <v>121</v>
      </c>
    </row>
    <row r="48" spans="1:2" ht="23.25" customHeight="1">
      <c r="A48" s="119" t="s">
        <v>474</v>
      </c>
      <c r="B48" s="121" t="s">
        <v>385</v>
      </c>
    </row>
    <row r="49" spans="1:2" ht="51" customHeight="1">
      <c r="A49" s="120" t="s">
        <v>386</v>
      </c>
      <c r="B49" s="118" t="s">
        <v>387</v>
      </c>
    </row>
    <row r="50" spans="1:2" ht="20.25" customHeight="1">
      <c r="A50" s="110" t="s">
        <v>388</v>
      </c>
      <c r="B50" s="118" t="s">
        <v>289</v>
      </c>
    </row>
    <row r="51" spans="1:2" ht="31.5" customHeight="1">
      <c r="A51" s="110" t="s">
        <v>389</v>
      </c>
      <c r="B51" s="118" t="s">
        <v>285</v>
      </c>
    </row>
    <row r="52" spans="1:2" ht="45.75" customHeight="1">
      <c r="A52" s="110" t="s">
        <v>390</v>
      </c>
      <c r="B52" s="112" t="s">
        <v>454</v>
      </c>
    </row>
    <row r="53" spans="1:2" ht="45.75" customHeight="1">
      <c r="A53" s="119" t="s">
        <v>391</v>
      </c>
      <c r="B53" s="121" t="s">
        <v>392</v>
      </c>
    </row>
    <row r="54" spans="1:2" ht="21.75" customHeight="1">
      <c r="A54" s="110" t="s">
        <v>393</v>
      </c>
      <c r="B54" s="118" t="s">
        <v>288</v>
      </c>
    </row>
    <row r="55" spans="1:2" ht="45.75" customHeight="1">
      <c r="A55" s="110" t="s">
        <v>472</v>
      </c>
      <c r="B55" s="112" t="s">
        <v>286</v>
      </c>
    </row>
    <row r="56" spans="1:2" ht="29.25" customHeight="1">
      <c r="A56" s="110" t="s">
        <v>90</v>
      </c>
      <c r="B56" s="112" t="s">
        <v>89</v>
      </c>
    </row>
    <row r="57" spans="1:2" ht="29.25" customHeight="1">
      <c r="A57" s="120" t="s">
        <v>394</v>
      </c>
      <c r="B57" s="112" t="s">
        <v>124</v>
      </c>
    </row>
    <row r="58" spans="1:2" ht="29.25" customHeight="1">
      <c r="A58" s="120" t="s">
        <v>395</v>
      </c>
      <c r="B58" s="112" t="s">
        <v>125</v>
      </c>
    </row>
    <row r="59" spans="1:2" ht="30" customHeight="1">
      <c r="A59" s="120" t="s">
        <v>396</v>
      </c>
      <c r="B59" s="118" t="s">
        <v>326</v>
      </c>
    </row>
    <row r="60" spans="1:2" ht="45" customHeight="1">
      <c r="A60" s="120" t="s">
        <v>397</v>
      </c>
      <c r="B60" s="118" t="s">
        <v>122</v>
      </c>
    </row>
    <row r="61" spans="1:2" ht="32.25" customHeight="1">
      <c r="A61" s="120" t="s">
        <v>398</v>
      </c>
      <c r="B61" s="118" t="s">
        <v>123</v>
      </c>
    </row>
    <row r="62" spans="1:2" s="122" customFormat="1" ht="75.75" customHeight="1">
      <c r="A62" s="110" t="s">
        <v>473</v>
      </c>
      <c r="B62" s="111" t="s">
        <v>460</v>
      </c>
    </row>
    <row r="63" spans="1:2" ht="29.25" customHeight="1">
      <c r="A63" s="107">
        <v>100</v>
      </c>
      <c r="B63" s="109" t="s">
        <v>399</v>
      </c>
    </row>
    <row r="64" spans="1:2" ht="77.25" customHeight="1">
      <c r="A64" s="110" t="s">
        <v>476</v>
      </c>
      <c r="B64" s="113" t="s">
        <v>475</v>
      </c>
    </row>
    <row r="65" spans="1:2" ht="90.75" customHeight="1">
      <c r="A65" s="110" t="s">
        <v>477</v>
      </c>
      <c r="B65" s="113" t="s">
        <v>478</v>
      </c>
    </row>
    <row r="66" spans="1:2" ht="75.75" customHeight="1">
      <c r="A66" s="110" t="s">
        <v>482</v>
      </c>
      <c r="B66" s="113" t="s">
        <v>481</v>
      </c>
    </row>
    <row r="67" spans="1:2" ht="76.5" customHeight="1">
      <c r="A67" s="110" t="s">
        <v>479</v>
      </c>
      <c r="B67" s="113" t="s">
        <v>480</v>
      </c>
    </row>
    <row r="68" spans="1:2" ht="31.5" customHeight="1">
      <c r="A68" s="107">
        <v>104</v>
      </c>
      <c r="B68" s="109" t="s">
        <v>400</v>
      </c>
    </row>
    <row r="69" spans="1:2" ht="59.25" customHeight="1">
      <c r="A69" s="110" t="s">
        <v>401</v>
      </c>
      <c r="B69" s="113" t="s">
        <v>298</v>
      </c>
    </row>
    <row r="70" spans="1:2" ht="31.5" customHeight="1">
      <c r="A70" s="110" t="s">
        <v>402</v>
      </c>
      <c r="B70" s="118" t="s">
        <v>299</v>
      </c>
    </row>
    <row r="71" spans="1:2" ht="18.75" customHeight="1">
      <c r="A71" s="110" t="s">
        <v>403</v>
      </c>
      <c r="B71" s="112" t="s">
        <v>347</v>
      </c>
    </row>
    <row r="72" spans="1:2" ht="46.5" customHeight="1">
      <c r="A72" s="107">
        <v>166</v>
      </c>
      <c r="B72" s="109" t="s">
        <v>404</v>
      </c>
    </row>
    <row r="73" spans="1:2" ht="61.5" customHeight="1">
      <c r="A73" s="110" t="s">
        <v>483</v>
      </c>
      <c r="B73" s="123" t="s">
        <v>445</v>
      </c>
    </row>
    <row r="74" spans="1:2" ht="62.25" customHeight="1">
      <c r="A74" s="110" t="s">
        <v>484</v>
      </c>
      <c r="B74" s="123" t="s">
        <v>446</v>
      </c>
    </row>
    <row r="75" spans="1:2" ht="72" customHeight="1">
      <c r="A75" s="110" t="s">
        <v>485</v>
      </c>
      <c r="B75" s="123" t="s">
        <v>447</v>
      </c>
    </row>
    <row r="76" spans="1:2" ht="65.25" customHeight="1">
      <c r="A76" s="110" t="s">
        <v>486</v>
      </c>
      <c r="B76" s="123" t="s">
        <v>448</v>
      </c>
    </row>
    <row r="77" spans="1:2" s="124" customFormat="1" ht="61.5" customHeight="1">
      <c r="A77" s="110" t="s">
        <v>487</v>
      </c>
      <c r="B77" s="111" t="s">
        <v>267</v>
      </c>
    </row>
    <row r="78" spans="1:2" s="124" customFormat="1" ht="32.25" customHeight="1">
      <c r="A78" s="119" t="s">
        <v>300</v>
      </c>
      <c r="B78" s="121" t="s">
        <v>301</v>
      </c>
    </row>
    <row r="79" spans="1:2" s="124" customFormat="1" ht="60.75" customHeight="1">
      <c r="A79" s="110" t="s">
        <v>268</v>
      </c>
      <c r="B79" s="112" t="s">
        <v>269</v>
      </c>
    </row>
    <row r="80" spans="1:2" s="124" customFormat="1" ht="75.75" customHeight="1">
      <c r="A80" s="110" t="s">
        <v>405</v>
      </c>
      <c r="B80" s="113" t="s">
        <v>277</v>
      </c>
    </row>
    <row r="81" spans="1:2" ht="63.75" customHeight="1">
      <c r="A81" s="110" t="s">
        <v>488</v>
      </c>
      <c r="B81" s="111" t="s">
        <v>406</v>
      </c>
    </row>
    <row r="82" spans="1:2" ht="75.75" customHeight="1">
      <c r="A82" s="110" t="s">
        <v>0</v>
      </c>
      <c r="B82" s="111" t="s">
        <v>407</v>
      </c>
    </row>
    <row r="83" spans="1:2" ht="63.75" customHeight="1">
      <c r="A83" s="110" t="s">
        <v>1</v>
      </c>
      <c r="B83" s="111" t="s">
        <v>408</v>
      </c>
    </row>
    <row r="84" spans="1:2" ht="60.75" customHeight="1">
      <c r="A84" s="110" t="s">
        <v>2</v>
      </c>
      <c r="B84" s="111" t="s">
        <v>409</v>
      </c>
    </row>
    <row r="85" spans="1:2" ht="46.5" customHeight="1">
      <c r="A85" s="110" t="s">
        <v>410</v>
      </c>
      <c r="B85" s="111" t="s">
        <v>411</v>
      </c>
    </row>
    <row r="86" spans="1:2" ht="21.75" customHeight="1">
      <c r="A86" s="110" t="s">
        <v>412</v>
      </c>
      <c r="B86" s="112" t="s">
        <v>347</v>
      </c>
    </row>
    <row r="87" spans="1:2" ht="30.75" customHeight="1">
      <c r="A87" s="107">
        <v>182</v>
      </c>
      <c r="B87" s="125" t="s">
        <v>413</v>
      </c>
    </row>
    <row r="88" spans="1:2" ht="60" customHeight="1">
      <c r="A88" s="110" t="s">
        <v>246</v>
      </c>
      <c r="B88" s="113" t="s">
        <v>247</v>
      </c>
    </row>
    <row r="89" spans="1:2" ht="76.5" customHeight="1">
      <c r="A89" s="110" t="s">
        <v>248</v>
      </c>
      <c r="B89" s="113" t="s">
        <v>414</v>
      </c>
    </row>
    <row r="90" spans="1:2" ht="30.75" customHeight="1">
      <c r="A90" s="110" t="s">
        <v>230</v>
      </c>
      <c r="B90" s="130" t="s">
        <v>224</v>
      </c>
    </row>
    <row r="91" spans="1:2" ht="49.5" customHeight="1">
      <c r="A91" s="110" t="s">
        <v>232</v>
      </c>
      <c r="B91" s="130" t="s">
        <v>231</v>
      </c>
    </row>
    <row r="92" spans="1:2" ht="31.5" customHeight="1">
      <c r="A92" s="116" t="s">
        <v>250</v>
      </c>
      <c r="B92" s="117" t="s">
        <v>292</v>
      </c>
    </row>
    <row r="93" spans="1:2" ht="60.75" customHeight="1">
      <c r="A93" s="116" t="s">
        <v>251</v>
      </c>
      <c r="B93" s="126" t="s">
        <v>415</v>
      </c>
    </row>
    <row r="94" spans="1:2" ht="21.75" customHeight="1">
      <c r="A94" s="116" t="s">
        <v>416</v>
      </c>
      <c r="B94" s="117" t="s">
        <v>417</v>
      </c>
    </row>
    <row r="95" spans="1:2" ht="19.5" customHeight="1">
      <c r="A95" s="116" t="s">
        <v>418</v>
      </c>
      <c r="B95" s="117" t="s">
        <v>419</v>
      </c>
    </row>
    <row r="96" spans="1:2" ht="33" customHeight="1">
      <c r="A96" s="110" t="s">
        <v>420</v>
      </c>
      <c r="B96" s="118" t="s">
        <v>297</v>
      </c>
    </row>
    <row r="97" spans="1:2" ht="36.75" customHeight="1">
      <c r="A97" s="110" t="s">
        <v>421</v>
      </c>
      <c r="B97" s="118" t="s">
        <v>264</v>
      </c>
    </row>
    <row r="98" spans="1:2" ht="33.75" customHeight="1">
      <c r="A98" s="107">
        <v>188</v>
      </c>
      <c r="B98" s="109" t="s">
        <v>422</v>
      </c>
    </row>
    <row r="99" spans="1:2" ht="48" customHeight="1">
      <c r="A99" s="110" t="s">
        <v>57</v>
      </c>
      <c r="B99" s="112" t="s">
        <v>58</v>
      </c>
    </row>
    <row r="100" spans="1:2" ht="20.25" customHeight="1">
      <c r="A100" s="127">
        <v>330</v>
      </c>
      <c r="B100" s="128" t="s">
        <v>423</v>
      </c>
    </row>
    <row r="101" spans="1:2" ht="47.25" customHeight="1">
      <c r="A101" s="110" t="s">
        <v>52</v>
      </c>
      <c r="B101" s="112" t="s">
        <v>50</v>
      </c>
    </row>
    <row r="102" spans="1:2" ht="63.75" customHeight="1">
      <c r="A102" s="110" t="s">
        <v>427</v>
      </c>
      <c r="B102" s="112" t="s">
        <v>318</v>
      </c>
    </row>
    <row r="103" spans="1:2" ht="59.25" customHeight="1">
      <c r="A103" s="110" t="s">
        <v>428</v>
      </c>
      <c r="B103" s="112" t="s">
        <v>320</v>
      </c>
    </row>
    <row r="104" spans="1:2" ht="45" customHeight="1">
      <c r="A104" s="110" t="s">
        <v>429</v>
      </c>
      <c r="B104" s="112" t="s">
        <v>321</v>
      </c>
    </row>
    <row r="105" spans="1:2" ht="44.25" customHeight="1">
      <c r="A105" s="110" t="s">
        <v>430</v>
      </c>
      <c r="B105" s="112" t="s">
        <v>324</v>
      </c>
    </row>
    <row r="106" spans="1:2" ht="44.25" customHeight="1">
      <c r="A106" s="110" t="s">
        <v>314</v>
      </c>
      <c r="B106" s="111" t="s">
        <v>315</v>
      </c>
    </row>
    <row r="107" spans="1:2" ht="48" customHeight="1">
      <c r="A107" s="110" t="s">
        <v>431</v>
      </c>
      <c r="B107" s="112" t="s">
        <v>432</v>
      </c>
    </row>
    <row r="108" spans="1:2" ht="30">
      <c r="A108" s="110" t="s">
        <v>456</v>
      </c>
      <c r="B108" s="111" t="s">
        <v>433</v>
      </c>
    </row>
    <row r="109" spans="1:2" ht="42.75" customHeight="1">
      <c r="A109" s="110" t="s">
        <v>434</v>
      </c>
      <c r="B109" s="111" t="s">
        <v>435</v>
      </c>
    </row>
    <row r="110" spans="1:2" ht="15">
      <c r="A110" s="110" t="s">
        <v>436</v>
      </c>
      <c r="B110" s="112" t="s">
        <v>437</v>
      </c>
    </row>
    <row r="111" spans="1:2" ht="45">
      <c r="A111" s="110" t="s">
        <v>424</v>
      </c>
      <c r="B111" s="121" t="s">
        <v>425</v>
      </c>
    </row>
    <row r="112" spans="1:2" ht="15">
      <c r="A112" s="131" t="s">
        <v>443</v>
      </c>
      <c r="B112" s="132" t="s">
        <v>333</v>
      </c>
    </row>
    <row r="113" spans="1:2" ht="30">
      <c r="A113" s="110" t="s">
        <v>426</v>
      </c>
      <c r="B113" s="118" t="s">
        <v>326</v>
      </c>
    </row>
    <row r="114" spans="1:2" ht="45">
      <c r="A114" s="120" t="s">
        <v>439</v>
      </c>
      <c r="B114" s="118" t="s">
        <v>440</v>
      </c>
    </row>
    <row r="115" spans="1:2" ht="15">
      <c r="A115" s="120" t="s">
        <v>438</v>
      </c>
      <c r="B115" s="118" t="s">
        <v>333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2021-05-26T05:54:42Z</cp:lastPrinted>
  <dcterms:created xsi:type="dcterms:W3CDTF">2014-01-17T06:18:32Z</dcterms:created>
  <dcterms:modified xsi:type="dcterms:W3CDTF">2021-11-30T07:37:02Z</dcterms:modified>
  <cp:category/>
  <cp:version/>
  <cp:contentType/>
  <cp:contentStatus/>
</cp:coreProperties>
</file>